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26"/>
  </bookViews>
  <sheets>
    <sheet name="Summary" sheetId="1" r:id="rId1"/>
    <sheet name="Alt3_AM" sheetId="4" r:id="rId2"/>
    <sheet name="Alt3_PM" sheetId="5" r:id="rId3"/>
    <sheet name="Add_Lanes_AM" sheetId="2" state="hidden" r:id="rId4"/>
    <sheet name="Add_Lanes_PM" sheetId="3" state="hidden" r:id="rId5"/>
    <sheet name="Alt2_AM" sheetId="10" r:id="rId6"/>
    <sheet name="Alt2_PM" sheetId="11" r:id="rId7"/>
    <sheet name="Alt4_AM" sheetId="12" r:id="rId8"/>
    <sheet name="Alt4_PM" sheetId="13" r:id="rId9"/>
  </sheets>
  <calcPr calcId="145621"/>
</workbook>
</file>

<file path=xl/calcChain.xml><?xml version="1.0" encoding="utf-8"?>
<calcChain xmlns="http://schemas.openxmlformats.org/spreadsheetml/2006/main">
  <c r="C18" i="1" l="1"/>
  <c r="C17" i="1"/>
  <c r="D8" i="1"/>
  <c r="C9" i="1"/>
  <c r="D5" i="1"/>
  <c r="F22" i="1"/>
  <c r="F21" i="1"/>
  <c r="F9" i="1"/>
  <c r="C8" i="1"/>
  <c r="D16" i="1"/>
  <c r="C4" i="1"/>
  <c r="C16" i="1"/>
  <c r="D19" i="1"/>
  <c r="D10" i="1"/>
  <c r="D20" i="1"/>
  <c r="C20" i="1"/>
  <c r="C5" i="1"/>
  <c r="F19" i="1"/>
  <c r="D22" i="1"/>
  <c r="C22" i="1"/>
  <c r="C21" i="1"/>
  <c r="D21" i="1"/>
  <c r="D17" i="1"/>
  <c r="F20" i="1"/>
  <c r="F4" i="1"/>
  <c r="C10" i="1"/>
  <c r="D4" i="1"/>
  <c r="F6" i="1"/>
  <c r="D18" i="1"/>
  <c r="F18" i="1"/>
  <c r="D6" i="1"/>
  <c r="C7" i="1"/>
  <c r="F5" i="1"/>
  <c r="D7" i="1"/>
  <c r="C19" i="1"/>
  <c r="C6" i="1"/>
  <c r="D9" i="1"/>
  <c r="F10" i="1"/>
  <c r="F17" i="1"/>
  <c r="F7" i="1"/>
  <c r="F16" i="1"/>
  <c r="F8" i="1"/>
  <c r="F24" i="1" l="1"/>
  <c r="G6" i="1"/>
  <c r="E6" i="1"/>
  <c r="E19" i="1"/>
  <c r="G19" i="1"/>
  <c r="F12" i="1"/>
  <c r="E7" i="1"/>
  <c r="G7" i="1"/>
  <c r="G10" i="1"/>
  <c r="E10" i="1"/>
  <c r="D24" i="1"/>
  <c r="E21" i="1"/>
  <c r="G21" i="1"/>
  <c r="G22" i="1"/>
  <c r="E22" i="1"/>
  <c r="E5" i="1"/>
  <c r="C12" i="1"/>
  <c r="G5" i="1"/>
  <c r="E20" i="1"/>
  <c r="G20" i="1"/>
  <c r="E16" i="1"/>
  <c r="G16" i="1"/>
  <c r="G4" i="1"/>
  <c r="E4" i="1"/>
  <c r="E8" i="1"/>
  <c r="G8" i="1"/>
  <c r="D12" i="1"/>
  <c r="E9" i="1"/>
  <c r="G9" i="1"/>
  <c r="C24" i="1"/>
  <c r="G17" i="1"/>
  <c r="E17" i="1"/>
  <c r="E18" i="1"/>
  <c r="G18" i="1"/>
  <c r="G24" i="1" l="1"/>
  <c r="E24" i="1"/>
  <c r="G12" i="1"/>
  <c r="E12" i="1"/>
</calcChain>
</file>

<file path=xl/sharedStrings.xml><?xml version="1.0" encoding="utf-8"?>
<sst xmlns="http://schemas.openxmlformats.org/spreadsheetml/2006/main" count="180" uniqueCount="37">
  <si>
    <t>vissimNetworkID</t>
  </si>
  <si>
    <t>timeFrom</t>
  </si>
  <si>
    <t>timeUntil</t>
  </si>
  <si>
    <t>parameter</t>
  </si>
  <si>
    <t>AVGVAL</t>
  </si>
  <si>
    <t>MINVAL</t>
  </si>
  <si>
    <t>MAXVAL</t>
  </si>
  <si>
    <t>STDVAL</t>
  </si>
  <si>
    <t>Average delay time per vehicle [s], All Vehicle Types</t>
  </si>
  <si>
    <t>Latent delay time [h], All Vehicle Types</t>
  </si>
  <si>
    <t>Latent demand, All Vehicle Types</t>
  </si>
  <si>
    <t>Total delay time [h], All Vehicle Types</t>
  </si>
  <si>
    <t>Parameter</t>
  </si>
  <si>
    <t>Number of vehicles that have left the network, All Vehicle Types</t>
  </si>
  <si>
    <t>Total travel time [h], All Vehicle Types</t>
  </si>
  <si>
    <t>Average number of stops per vehicles, All Vehicle Types</t>
  </si>
  <si>
    <t>Average speed [mph], All Vehicle Types</t>
  </si>
  <si>
    <t>Number of vehicles in the network, All Vehicle Types</t>
  </si>
  <si>
    <t>Total Distance Traveled [mi], All Vehicle Types</t>
  </si>
  <si>
    <t>Total Travel Time (hr)</t>
  </si>
  <si>
    <t>Total Delay Time (hr)</t>
  </si>
  <si>
    <t>Latent Delay Time (hr)</t>
  </si>
  <si>
    <t>Number of Active Vehicles</t>
  </si>
  <si>
    <t>Number of Arrived Vehicles</t>
  </si>
  <si>
    <t>Latent Vehicles</t>
  </si>
  <si>
    <t>Average Delay Time (sec/veh)</t>
  </si>
  <si>
    <t>Total Delay + Latent Delay (hr)</t>
  </si>
  <si>
    <t>Alt2</t>
  </si>
  <si>
    <t>I-4 and SR 417</t>
  </si>
  <si>
    <t>PM</t>
  </si>
  <si>
    <t>Peak</t>
  </si>
  <si>
    <t>AM</t>
  </si>
  <si>
    <t>Alt2 Improvement</t>
  </si>
  <si>
    <t>Alt3</t>
  </si>
  <si>
    <t>Alt4</t>
  </si>
  <si>
    <t>Alt4 Improvement</t>
  </si>
  <si>
    <t>v1 DDI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</si>
</sst>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9" fontId="0" fillId="2" borderId="4" xfId="1" applyFont="1" applyFill="1" applyBorder="1" applyAlignment="1">
      <alignment horizontal="center"/>
    </xf>
    <xf numFmtId="9" fontId="0" fillId="2" borderId="5" xfId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9" fontId="0" fillId="2" borderId="1" xfId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0" fontId="0" fillId="0" borderId="0" xfId="0" applyFill="1"/>
    <xf numFmtId="9" fontId="0" fillId="2" borderId="2" xfId="1" applyFont="1" applyFill="1" applyBorder="1" applyAlignment="1">
      <alignment horizontal="center"/>
    </xf>
    <xf numFmtId="9" fontId="0" fillId="0" borderId="0" xfId="1" applyFont="1" applyFill="1"/>
    <xf numFmtId="0" fontId="2" fillId="0" borderId="6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/>
    <xf numFmtId="0" fontId="2" fillId="0" borderId="7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/>
    <xf numFmtId="1" fontId="0" fillId="0" borderId="5" xfId="0" applyNumberFormat="1" applyFill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K25"/>
  <sheetViews>
    <sheetView tabSelected="1" workbookViewId="0">
      <selection activeCell="I16" sqref="I16"/>
    </sheetView>
  </sheetViews>
  <sheetFormatPr defaultRowHeight="15" x14ac:dyDescent="0.25"/>
  <cols>
    <col min="1" max="1" width="3" style="26" bestFit="1" customWidth="1"/>
    <col min="2" max="2" width="29.7109375" customWidth="1"/>
    <col min="3" max="3" width="10.5703125" customWidth="1"/>
    <col min="4" max="4" width="9.5703125" customWidth="1"/>
    <col min="5" max="5" width="13.28515625" customWidth="1"/>
    <col min="6" max="6" width="9.5703125" customWidth="1"/>
    <col min="7" max="7" width="13.28515625" customWidth="1"/>
    <col min="8" max="8" width="8.42578125" bestFit="1" customWidth="1"/>
    <col min="9" max="9" width="10" customWidth="1"/>
    <col min="10" max="10" width="13.5703125" customWidth="1"/>
    <col min="11" max="11" width="8.85546875" bestFit="1" customWidth="1"/>
    <col min="12" max="12" width="13.28515625" bestFit="1" customWidth="1"/>
  </cols>
  <sheetData>
    <row r="1" spans="1:11" s="26" customFormat="1" x14ac:dyDescent="0.25">
      <c r="A1" s="26">
        <v>1</v>
      </c>
      <c r="B1" s="26">
        <v>2</v>
      </c>
      <c r="C1" s="26">
        <v>3</v>
      </c>
      <c r="D1" s="26">
        <v>4</v>
      </c>
      <c r="E1" s="26">
        <v>5</v>
      </c>
      <c r="F1" s="26">
        <v>6</v>
      </c>
      <c r="G1" s="26">
        <v>7</v>
      </c>
      <c r="H1" s="26">
        <v>8</v>
      </c>
      <c r="I1" s="26">
        <v>9</v>
      </c>
    </row>
    <row r="2" spans="1:11" x14ac:dyDescent="0.25">
      <c r="B2" s="28" t="s">
        <v>28</v>
      </c>
      <c r="C2" s="29"/>
      <c r="D2" s="29"/>
      <c r="E2" s="29"/>
      <c r="F2" s="22" t="s">
        <v>31</v>
      </c>
      <c r="G2" s="21" t="s">
        <v>30</v>
      </c>
      <c r="J2" s="25"/>
    </row>
    <row r="3" spans="1:11" ht="30" x14ac:dyDescent="0.25">
      <c r="B3" s="11" t="s">
        <v>12</v>
      </c>
      <c r="C3" s="19" t="s">
        <v>33</v>
      </c>
      <c r="D3" s="19" t="s">
        <v>27</v>
      </c>
      <c r="E3" s="18" t="s">
        <v>32</v>
      </c>
      <c r="F3" s="19" t="s">
        <v>34</v>
      </c>
      <c r="G3" s="20" t="s">
        <v>35</v>
      </c>
      <c r="I3" s="25" t="s">
        <v>36</v>
      </c>
    </row>
    <row r="4" spans="1:11" x14ac:dyDescent="0.25">
      <c r="A4" s="26">
        <v>11</v>
      </c>
      <c r="B4" s="12" t="s">
        <v>19</v>
      </c>
      <c r="C4" s="6">
        <f ca="1">ROUND(OFFSET(INDIRECT(C$3 &amp; "_" &amp; $F$2 &amp; "!A1",TRUE),$A4-1,$E$1-1),0)</f>
        <v>364</v>
      </c>
      <c r="D4" s="6">
        <f ca="1">ROUND(OFFSET(INDIRECT(D$3 &amp; "_" &amp; $F$2 &amp; "!A1",TRUE),$A4-1,$E$1-1),0)</f>
        <v>425</v>
      </c>
      <c r="E4" s="9">
        <f ca="1">IFERROR(((C4-D4)/C4),0)</f>
        <v>-0.16758241758241757</v>
      </c>
      <c r="F4" s="6">
        <f ca="1">ROUND(OFFSET(INDIRECT(F$3 &amp; "_" &amp; $F$2 &amp; "!A1",TRUE),$A4-1,$E$1-1),0)</f>
        <v>396</v>
      </c>
      <c r="G4" s="1">
        <f ca="1">IFERROR(((C4-F4)/C4),0)</f>
        <v>-8.7912087912087919E-2</v>
      </c>
      <c r="I4" s="24">
        <v>394</v>
      </c>
    </row>
    <row r="5" spans="1:11" x14ac:dyDescent="0.25">
      <c r="A5" s="26">
        <v>9</v>
      </c>
      <c r="B5" s="12" t="s">
        <v>20</v>
      </c>
      <c r="C5" s="6">
        <f t="shared" ref="C5:D10" ca="1" si="0">ROUND(OFFSET(INDIRECT(C$3 &amp; "_" &amp; $F$2 &amp; "!A1",TRUE),$A5-1,$E$1-1),0)</f>
        <v>10</v>
      </c>
      <c r="D5" s="6">
        <f t="shared" ca="1" si="0"/>
        <v>11</v>
      </c>
      <c r="E5" s="9">
        <f t="shared" ref="E5:E10" ca="1" si="1">IFERROR(((C5-D5)/C5),0)</f>
        <v>-0.1</v>
      </c>
      <c r="F5" s="6">
        <f t="shared" ref="F5:F10" ca="1" si="2">ROUND(OFFSET(INDIRECT(F$3 &amp; "_" &amp; $F$2 &amp; "!A1",TRUE),$A5-1,$E$1-1),0)</f>
        <v>21</v>
      </c>
      <c r="G5" s="1">
        <f t="shared" ref="G5:G10" ca="1" si="3">IFERROR(((C5-F5)/C5),0)</f>
        <v>-1.1000000000000001</v>
      </c>
      <c r="I5" s="24">
        <v>8</v>
      </c>
    </row>
    <row r="6" spans="1:11" x14ac:dyDescent="0.25">
      <c r="A6" s="26">
        <v>2</v>
      </c>
      <c r="B6" s="12" t="s">
        <v>25</v>
      </c>
      <c r="C6" s="6">
        <f t="shared" ca="1" si="0"/>
        <v>4</v>
      </c>
      <c r="D6" s="6">
        <f t="shared" ca="1" si="0"/>
        <v>4</v>
      </c>
      <c r="E6" s="9">
        <f t="shared" ca="1" si="1"/>
        <v>0</v>
      </c>
      <c r="F6" s="6">
        <f t="shared" ca="1" si="2"/>
        <v>8</v>
      </c>
      <c r="G6" s="1">
        <f t="shared" ca="1" si="3"/>
        <v>-1</v>
      </c>
      <c r="I6" s="24">
        <v>3</v>
      </c>
    </row>
    <row r="7" spans="1:11" x14ac:dyDescent="0.25">
      <c r="A7" s="26">
        <v>5</v>
      </c>
      <c r="B7" s="12" t="s">
        <v>21</v>
      </c>
      <c r="C7" s="6">
        <f t="shared" ca="1" si="0"/>
        <v>0</v>
      </c>
      <c r="D7" s="6">
        <f t="shared" ca="1" si="0"/>
        <v>0</v>
      </c>
      <c r="E7" s="9">
        <f t="shared" ca="1" si="1"/>
        <v>0</v>
      </c>
      <c r="F7" s="6">
        <f t="shared" ca="1" si="2"/>
        <v>0</v>
      </c>
      <c r="G7" s="1">
        <f t="shared" ca="1" si="3"/>
        <v>0</v>
      </c>
      <c r="I7" s="24">
        <v>0</v>
      </c>
    </row>
    <row r="8" spans="1:11" hidden="1" x14ac:dyDescent="0.25">
      <c r="B8" s="12" t="s">
        <v>22</v>
      </c>
      <c r="C8" s="6" t="e">
        <f t="shared" ca="1" si="0"/>
        <v>#REF!</v>
      </c>
      <c r="D8" s="6" t="e">
        <f t="shared" ca="1" si="0"/>
        <v>#REF!</v>
      </c>
      <c r="E8" s="9">
        <f t="shared" ca="1" si="1"/>
        <v>0</v>
      </c>
      <c r="F8" s="6" t="e">
        <f t="shared" ca="1" si="2"/>
        <v>#REF!</v>
      </c>
      <c r="G8" s="1">
        <f t="shared" ca="1" si="3"/>
        <v>0</v>
      </c>
      <c r="I8" s="24" t="e">
        <v>#REF!</v>
      </c>
    </row>
    <row r="9" spans="1:11" x14ac:dyDescent="0.25">
      <c r="A9" s="26">
        <v>8</v>
      </c>
      <c r="B9" s="12" t="s">
        <v>23</v>
      </c>
      <c r="C9" s="6">
        <f t="shared" ca="1" si="0"/>
        <v>9516</v>
      </c>
      <c r="D9" s="6">
        <f t="shared" ca="1" si="0"/>
        <v>10312</v>
      </c>
      <c r="E9" s="9">
        <f t="shared" ca="1" si="1"/>
        <v>-8.3648591845313161E-2</v>
      </c>
      <c r="F9" s="6">
        <f t="shared" ca="1" si="2"/>
        <v>9509</v>
      </c>
      <c r="G9" s="1">
        <f t="shared" ca="1" si="3"/>
        <v>7.3560319461958806E-4</v>
      </c>
      <c r="I9" s="24">
        <v>9513</v>
      </c>
    </row>
    <row r="10" spans="1:11" x14ac:dyDescent="0.25">
      <c r="A10" s="26">
        <v>6</v>
      </c>
      <c r="B10" s="13" t="s">
        <v>24</v>
      </c>
      <c r="C10" s="7">
        <f t="shared" ca="1" si="0"/>
        <v>0</v>
      </c>
      <c r="D10" s="7">
        <f t="shared" ca="1" si="0"/>
        <v>0</v>
      </c>
      <c r="E10" s="2">
        <f t="shared" ca="1" si="1"/>
        <v>0</v>
      </c>
      <c r="F10" s="7">
        <f t="shared" ca="1" si="2"/>
        <v>0</v>
      </c>
      <c r="G10" s="2">
        <f t="shared" ca="1" si="3"/>
        <v>0</v>
      </c>
      <c r="I10" s="24">
        <v>0</v>
      </c>
    </row>
    <row r="11" spans="1:11" x14ac:dyDescent="0.25">
      <c r="C11" s="8"/>
      <c r="D11" s="8"/>
      <c r="E11" s="10"/>
      <c r="F11" s="8"/>
      <c r="G11" s="10"/>
      <c r="I11" s="24"/>
    </row>
    <row r="12" spans="1:11" x14ac:dyDescent="0.25">
      <c r="B12" s="14" t="s">
        <v>26</v>
      </c>
      <c r="C12" s="5">
        <f ca="1">C5+C7</f>
        <v>10</v>
      </c>
      <c r="D12" s="5">
        <f ca="1">D5+D7</f>
        <v>11</v>
      </c>
      <c r="E12" s="4">
        <f ca="1">(C12-D12)/C12</f>
        <v>-0.1</v>
      </c>
      <c r="F12" s="5">
        <f ca="1">F5+F7</f>
        <v>21</v>
      </c>
      <c r="G12" s="4">
        <f ca="1">(C12-F12)/C12</f>
        <v>-1.1000000000000001</v>
      </c>
      <c r="I12" s="24">
        <v>8</v>
      </c>
    </row>
    <row r="13" spans="1:11" x14ac:dyDescent="0.25">
      <c r="I13" s="24"/>
      <c r="K13" s="23"/>
    </row>
    <row r="14" spans="1:11" x14ac:dyDescent="0.25">
      <c r="B14" s="28" t="s">
        <v>28</v>
      </c>
      <c r="C14" s="29"/>
      <c r="D14" s="29"/>
      <c r="E14" s="29"/>
      <c r="F14" s="22" t="s">
        <v>29</v>
      </c>
      <c r="G14" s="21" t="s">
        <v>30</v>
      </c>
      <c r="I14" s="25"/>
    </row>
    <row r="15" spans="1:11" ht="30" x14ac:dyDescent="0.25">
      <c r="B15" s="14" t="s">
        <v>12</v>
      </c>
      <c r="C15" s="19" t="s">
        <v>33</v>
      </c>
      <c r="D15" s="19" t="s">
        <v>27</v>
      </c>
      <c r="E15" s="18" t="s">
        <v>32</v>
      </c>
      <c r="F15" s="19" t="s">
        <v>34</v>
      </c>
      <c r="G15" s="20" t="s">
        <v>35</v>
      </c>
      <c r="I15" s="25" t="s">
        <v>36</v>
      </c>
    </row>
    <row r="16" spans="1:11" x14ac:dyDescent="0.25">
      <c r="A16" s="26">
        <v>11</v>
      </c>
      <c r="B16" s="15" t="s">
        <v>19</v>
      </c>
      <c r="C16" s="6">
        <f ca="1">ROUND(OFFSET(INDIRECT(C$15 &amp; "_" &amp; $F$14 &amp; "!A1",TRUE),$A16-1,$E$1-1),0)</f>
        <v>365</v>
      </c>
      <c r="D16" s="6">
        <f ca="1">ROUND(OFFSET(INDIRECT(D$15 &amp; "_" &amp; $F$14 &amp; "!A1",TRUE),$A16-1,$E$1-1),0)</f>
        <v>404</v>
      </c>
      <c r="E16" s="9">
        <f ca="1">IFERROR(((C16-D16)/C16),0)</f>
        <v>-0.10684931506849316</v>
      </c>
      <c r="F16" s="6">
        <f ca="1">ROUND(OFFSET(INDIRECT(F$15 &amp; "_" &amp; $F$14 &amp; "!A1",TRUE),$A16-1,$E$1-1),0)</f>
        <v>441</v>
      </c>
      <c r="G16" s="1">
        <f ca="1">IFERROR(((C16-F16)/C16),0)</f>
        <v>-0.20821917808219179</v>
      </c>
      <c r="I16" s="24">
        <v>435</v>
      </c>
    </row>
    <row r="17" spans="1:10" x14ac:dyDescent="0.25">
      <c r="A17" s="26">
        <v>9</v>
      </c>
      <c r="B17" s="15" t="s">
        <v>20</v>
      </c>
      <c r="C17" s="6">
        <f t="shared" ref="C17:C22" ca="1" si="4">ROUND(OFFSET(INDIRECT(C$15 &amp; "_" &amp; $F$14 &amp; "!A1",TRUE),$A17-1,$E$1-1),0)</f>
        <v>10</v>
      </c>
      <c r="D17" s="6">
        <f t="shared" ref="D17:D22" ca="1" si="5">ROUND(OFFSET(INDIRECT(D$15 &amp; "_" &amp; $F$14 &amp; "!A1",TRUE),$A17-1,$E$1-1),0)</f>
        <v>9</v>
      </c>
      <c r="E17" s="9">
        <f t="shared" ref="E17:E22" ca="1" si="6">IFERROR(((C17-D17)/C17),0)</f>
        <v>0.1</v>
      </c>
      <c r="F17" s="6">
        <f t="shared" ref="F17:F22" ca="1" si="7">ROUND(OFFSET(INDIRECT(F$15 &amp; "_" &amp; $F$14 &amp; "!A1",TRUE),$A17-1,$E$1-1),0)</f>
        <v>33</v>
      </c>
      <c r="G17" s="1">
        <f t="shared" ref="G17:G22" ca="1" si="8">IFERROR(((C17-F17)/C17),0)</f>
        <v>-2.2999999999999998</v>
      </c>
      <c r="I17" s="24">
        <v>15</v>
      </c>
    </row>
    <row r="18" spans="1:10" x14ac:dyDescent="0.25">
      <c r="A18" s="26">
        <v>2</v>
      </c>
      <c r="B18" s="15" t="s">
        <v>25</v>
      </c>
      <c r="C18" s="6">
        <f t="shared" ca="1" si="4"/>
        <v>4</v>
      </c>
      <c r="D18" s="6">
        <f t="shared" ca="1" si="5"/>
        <v>3</v>
      </c>
      <c r="E18" s="9">
        <f t="shared" ca="1" si="6"/>
        <v>0.25</v>
      </c>
      <c r="F18" s="6">
        <f t="shared" ca="1" si="7"/>
        <v>11</v>
      </c>
      <c r="G18" s="1">
        <f t="shared" ca="1" si="8"/>
        <v>-1.75</v>
      </c>
      <c r="I18" s="24">
        <v>5</v>
      </c>
    </row>
    <row r="19" spans="1:10" x14ac:dyDescent="0.25">
      <c r="A19" s="26">
        <v>5</v>
      </c>
      <c r="B19" s="15" t="s">
        <v>21</v>
      </c>
      <c r="C19" s="6">
        <f t="shared" ca="1" si="4"/>
        <v>0</v>
      </c>
      <c r="D19" s="6">
        <f t="shared" ca="1" si="5"/>
        <v>0</v>
      </c>
      <c r="E19" s="9">
        <f t="shared" ca="1" si="6"/>
        <v>0</v>
      </c>
      <c r="F19" s="6">
        <f t="shared" ca="1" si="7"/>
        <v>0</v>
      </c>
      <c r="G19" s="1">
        <f t="shared" ca="1" si="8"/>
        <v>0</v>
      </c>
      <c r="I19" s="24">
        <v>0</v>
      </c>
    </row>
    <row r="20" spans="1:10" hidden="1" x14ac:dyDescent="0.25">
      <c r="B20" s="15" t="s">
        <v>22</v>
      </c>
      <c r="C20" s="6" t="e">
        <f t="shared" ca="1" si="4"/>
        <v>#REF!</v>
      </c>
      <c r="D20" s="6" t="e">
        <f t="shared" ca="1" si="5"/>
        <v>#REF!</v>
      </c>
      <c r="E20" s="9">
        <f t="shared" ca="1" si="6"/>
        <v>0</v>
      </c>
      <c r="F20" s="6" t="e">
        <f t="shared" ca="1" si="7"/>
        <v>#REF!</v>
      </c>
      <c r="G20" s="1">
        <f t="shared" ca="1" si="8"/>
        <v>0</v>
      </c>
      <c r="I20" s="24" t="e">
        <v>#REF!</v>
      </c>
    </row>
    <row r="21" spans="1:10" x14ac:dyDescent="0.25">
      <c r="A21" s="26">
        <v>8</v>
      </c>
      <c r="B21" s="15" t="s">
        <v>23</v>
      </c>
      <c r="C21" s="6">
        <f t="shared" ca="1" si="4"/>
        <v>9541</v>
      </c>
      <c r="D21" s="6">
        <f t="shared" ca="1" si="5"/>
        <v>9925</v>
      </c>
      <c r="E21" s="9">
        <f t="shared" ca="1" si="6"/>
        <v>-4.0247353526883974E-2</v>
      </c>
      <c r="F21" s="6">
        <f t="shared" ca="1" si="7"/>
        <v>10387</v>
      </c>
      <c r="G21" s="1">
        <f t="shared" ca="1" si="8"/>
        <v>-8.8669950738916259E-2</v>
      </c>
      <c r="I21" s="24">
        <v>10389</v>
      </c>
    </row>
    <row r="22" spans="1:10" x14ac:dyDescent="0.25">
      <c r="A22" s="26">
        <v>6</v>
      </c>
      <c r="B22" s="16" t="s">
        <v>24</v>
      </c>
      <c r="C22" s="27">
        <f t="shared" ca="1" si="4"/>
        <v>0</v>
      </c>
      <c r="D22" s="7">
        <f t="shared" ca="1" si="5"/>
        <v>0</v>
      </c>
      <c r="E22" s="2">
        <f t="shared" ca="1" si="6"/>
        <v>0</v>
      </c>
      <c r="F22" s="7">
        <f t="shared" ca="1" si="7"/>
        <v>0</v>
      </c>
      <c r="G22" s="2">
        <f t="shared" ca="1" si="8"/>
        <v>0</v>
      </c>
      <c r="I22" s="24">
        <v>0</v>
      </c>
    </row>
    <row r="23" spans="1:10" x14ac:dyDescent="0.25">
      <c r="B23" s="17"/>
      <c r="C23" s="8"/>
      <c r="D23" s="8"/>
      <c r="E23" s="10"/>
      <c r="F23" s="8"/>
      <c r="G23" s="10"/>
      <c r="I23" s="24"/>
    </row>
    <row r="24" spans="1:10" x14ac:dyDescent="0.25">
      <c r="B24" s="14" t="s">
        <v>26</v>
      </c>
      <c r="C24" s="5">
        <f ca="1">C17+C19</f>
        <v>10</v>
      </c>
      <c r="D24" s="5">
        <f ca="1">D17+D19</f>
        <v>9</v>
      </c>
      <c r="E24" s="4">
        <f ca="1">(C24-D24)/C24</f>
        <v>0.1</v>
      </c>
      <c r="F24" s="5">
        <f ca="1">F17+F19</f>
        <v>33</v>
      </c>
      <c r="G24" s="4">
        <f ca="1">(C24-F24)/C24</f>
        <v>-2.2999999999999998</v>
      </c>
      <c r="I24" s="24">
        <v>15</v>
      </c>
    </row>
    <row r="25" spans="1:10" x14ac:dyDescent="0.25">
      <c r="J25" s="23"/>
    </row>
  </sheetData>
  <mergeCells count="2">
    <mergeCell ref="B14:E14"/>
    <mergeCell ref="B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10" sqref="G10"/>
    </sheetView>
  </sheetViews>
  <sheetFormatPr defaultRowHeight="15" x14ac:dyDescent="0.25"/>
  <cols>
    <col min="4" max="4" width="59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3">
        <v>127</v>
      </c>
      <c r="B2" s="3">
        <v>1800</v>
      </c>
      <c r="C2" s="3">
        <v>5400</v>
      </c>
      <c r="D2" s="3" t="s">
        <v>8</v>
      </c>
      <c r="E2" s="3">
        <v>3.6674000000000002</v>
      </c>
      <c r="F2" s="3">
        <v>3.4950000000000001</v>
      </c>
      <c r="G2" s="3">
        <v>3.8279999999999998</v>
      </c>
      <c r="H2" s="3">
        <v>0.123045926385227</v>
      </c>
    </row>
    <row r="3" spans="1:8" x14ac:dyDescent="0.25">
      <c r="A3" s="3">
        <v>127</v>
      </c>
      <c r="B3" s="3">
        <v>1800</v>
      </c>
      <c r="C3" s="3">
        <v>5400</v>
      </c>
      <c r="D3" s="3" t="s">
        <v>15</v>
      </c>
      <c r="E3" s="3">
        <v>1.4800000000000001E-2</v>
      </c>
      <c r="F3" s="3">
        <v>1.0999999999999999E-2</v>
      </c>
      <c r="G3" s="3">
        <v>0.02</v>
      </c>
      <c r="H3" s="3">
        <v>4.7644516998286502E-3</v>
      </c>
    </row>
    <row r="4" spans="1:8" x14ac:dyDescent="0.25">
      <c r="A4" s="3">
        <v>127</v>
      </c>
      <c r="B4" s="3">
        <v>1800</v>
      </c>
      <c r="C4" s="3">
        <v>5400</v>
      </c>
      <c r="D4" s="3" t="s">
        <v>16</v>
      </c>
      <c r="E4" s="3">
        <v>46.356999999999999</v>
      </c>
      <c r="F4" s="3">
        <v>46.293999999999997</v>
      </c>
      <c r="G4" s="3">
        <v>46.411999999999999</v>
      </c>
      <c r="H4" s="3">
        <v>5.4359911694871602E-2</v>
      </c>
    </row>
    <row r="5" spans="1:8" x14ac:dyDescent="0.25">
      <c r="A5" s="3">
        <v>127</v>
      </c>
      <c r="B5" s="3">
        <v>1800</v>
      </c>
      <c r="C5" s="3">
        <v>5400</v>
      </c>
      <c r="D5" s="3" t="s">
        <v>9</v>
      </c>
      <c r="E5" s="3">
        <v>2.3400000000000001E-2</v>
      </c>
      <c r="F5" s="3">
        <v>1.7999999999999999E-2</v>
      </c>
      <c r="G5" s="3">
        <v>2.8000000000000001E-2</v>
      </c>
      <c r="H5" s="3">
        <v>3.9749213828703502E-3</v>
      </c>
    </row>
    <row r="6" spans="1:8" x14ac:dyDescent="0.25">
      <c r="A6" s="3">
        <v>127</v>
      </c>
      <c r="B6" s="3">
        <v>1800</v>
      </c>
      <c r="C6" s="3">
        <v>5400</v>
      </c>
      <c r="D6" s="3" t="s">
        <v>10</v>
      </c>
      <c r="E6" s="3">
        <v>0</v>
      </c>
      <c r="F6" s="3">
        <v>0</v>
      </c>
      <c r="G6" s="3">
        <v>0</v>
      </c>
      <c r="H6" s="3">
        <v>0</v>
      </c>
    </row>
    <row r="7" spans="1:8" x14ac:dyDescent="0.25">
      <c r="A7" s="3">
        <v>127</v>
      </c>
      <c r="B7" s="3">
        <v>1800</v>
      </c>
      <c r="C7" s="3">
        <v>5400</v>
      </c>
      <c r="D7" s="3" t="s">
        <v>17</v>
      </c>
      <c r="E7" s="3">
        <v>346.2</v>
      </c>
      <c r="F7" s="3">
        <v>312</v>
      </c>
      <c r="G7" s="3">
        <v>364</v>
      </c>
      <c r="H7" s="3">
        <v>21.076052761368999</v>
      </c>
    </row>
    <row r="8" spans="1:8" x14ac:dyDescent="0.25">
      <c r="A8" s="3">
        <v>127</v>
      </c>
      <c r="B8" s="3">
        <v>1800</v>
      </c>
      <c r="C8" s="3">
        <v>5400</v>
      </c>
      <c r="D8" s="3" t="s">
        <v>13</v>
      </c>
      <c r="E8" s="3">
        <v>9516.2000000000007</v>
      </c>
      <c r="F8" s="3">
        <v>9484</v>
      </c>
      <c r="G8" s="3">
        <v>9548</v>
      </c>
      <c r="H8" s="3">
        <v>24.097717734320401</v>
      </c>
    </row>
    <row r="9" spans="1:8" x14ac:dyDescent="0.25">
      <c r="A9" s="3">
        <v>127</v>
      </c>
      <c r="B9" s="3">
        <v>1800</v>
      </c>
      <c r="C9" s="3">
        <v>5400</v>
      </c>
      <c r="D9" s="3" t="s">
        <v>11</v>
      </c>
      <c r="E9" s="3">
        <v>10.046799999999999</v>
      </c>
      <c r="F9" s="3">
        <v>9.5960000000000001</v>
      </c>
      <c r="G9" s="3">
        <v>10.473000000000001</v>
      </c>
      <c r="H9" s="3">
        <v>0.32607315130189302</v>
      </c>
    </row>
    <row r="10" spans="1:8" x14ac:dyDescent="0.25">
      <c r="A10" s="3">
        <v>127</v>
      </c>
      <c r="B10" s="3">
        <v>1800</v>
      </c>
      <c r="C10" s="3">
        <v>5400</v>
      </c>
      <c r="D10" s="3" t="s">
        <v>18</v>
      </c>
      <c r="E10" s="3">
        <v>16878.254400000002</v>
      </c>
      <c r="F10" s="3">
        <v>16859.425999999999</v>
      </c>
      <c r="G10" s="3">
        <v>16906.727999999999</v>
      </c>
      <c r="H10" s="3">
        <v>19.596242428246601</v>
      </c>
    </row>
    <row r="11" spans="1:8" x14ac:dyDescent="0.25">
      <c r="A11" s="3">
        <v>127</v>
      </c>
      <c r="B11" s="3">
        <v>1800</v>
      </c>
      <c r="C11" s="3">
        <v>5400</v>
      </c>
      <c r="D11" s="3" t="s">
        <v>14</v>
      </c>
      <c r="E11" s="3">
        <v>364.09339999999997</v>
      </c>
      <c r="F11" s="3">
        <v>363.65800000000002</v>
      </c>
      <c r="G11" s="3">
        <v>365.07499999999999</v>
      </c>
      <c r="H11" s="3">
        <v>0.59133518415738595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sqref="A1:H12"/>
    </sheetView>
  </sheetViews>
  <sheetFormatPr defaultRowHeight="15" x14ac:dyDescent="0.25"/>
  <cols>
    <col min="4" max="4" width="59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3">
        <v>128</v>
      </c>
      <c r="B2" s="3">
        <v>1800</v>
      </c>
      <c r="C2" s="3">
        <v>5400</v>
      </c>
      <c r="D2" s="3" t="s">
        <v>8</v>
      </c>
      <c r="E2" s="3">
        <v>3.6145999999999998</v>
      </c>
      <c r="F2" s="3">
        <v>3.4830000000000001</v>
      </c>
      <c r="G2" s="3">
        <v>3.7130000000000001</v>
      </c>
      <c r="H2" s="3">
        <v>9.0445010918233398E-2</v>
      </c>
    </row>
    <row r="3" spans="1:8" x14ac:dyDescent="0.25">
      <c r="A3" s="3">
        <v>128</v>
      </c>
      <c r="B3" s="3">
        <v>1800</v>
      </c>
      <c r="C3" s="3">
        <v>5400</v>
      </c>
      <c r="D3" s="3" t="s">
        <v>15</v>
      </c>
      <c r="E3" s="3">
        <v>1.4999999999999999E-2</v>
      </c>
      <c r="F3" s="3">
        <v>1.2999999999999999E-2</v>
      </c>
      <c r="G3" s="3">
        <v>1.9E-2</v>
      </c>
      <c r="H3" s="3">
        <v>2.44948974278319E-3</v>
      </c>
    </row>
    <row r="4" spans="1:8" x14ac:dyDescent="0.25">
      <c r="A4" s="3">
        <v>128</v>
      </c>
      <c r="B4" s="3">
        <v>1800</v>
      </c>
      <c r="C4" s="3">
        <v>5400</v>
      </c>
      <c r="D4" s="3" t="s">
        <v>16</v>
      </c>
      <c r="E4" s="3">
        <v>46.378</v>
      </c>
      <c r="F4" s="3">
        <v>46.341000000000001</v>
      </c>
      <c r="G4" s="3">
        <v>46.429000000000002</v>
      </c>
      <c r="H4" s="3">
        <v>3.2802438926962399E-2</v>
      </c>
    </row>
    <row r="5" spans="1:8" x14ac:dyDescent="0.25">
      <c r="A5" s="3">
        <v>128</v>
      </c>
      <c r="B5" s="3">
        <v>1800</v>
      </c>
      <c r="C5" s="3">
        <v>5400</v>
      </c>
      <c r="D5" s="3" t="s">
        <v>9</v>
      </c>
      <c r="E5" s="3">
        <v>6.4000000000000003E-3</v>
      </c>
      <c r="F5" s="3">
        <v>3.0000000000000001E-3</v>
      </c>
      <c r="G5" s="3">
        <v>0.01</v>
      </c>
      <c r="H5" s="3">
        <v>2.70185121722126E-3</v>
      </c>
    </row>
    <row r="6" spans="1:8" x14ac:dyDescent="0.25">
      <c r="A6" s="3">
        <v>128</v>
      </c>
      <c r="B6" s="3">
        <v>1800</v>
      </c>
      <c r="C6" s="3">
        <v>5400</v>
      </c>
      <c r="D6" s="3" t="s">
        <v>10</v>
      </c>
      <c r="E6" s="3">
        <v>0</v>
      </c>
      <c r="F6" s="3">
        <v>0</v>
      </c>
      <c r="G6" s="3">
        <v>0</v>
      </c>
      <c r="H6" s="3">
        <v>0</v>
      </c>
    </row>
    <row r="7" spans="1:8" x14ac:dyDescent="0.25">
      <c r="A7" s="3">
        <v>128</v>
      </c>
      <c r="B7" s="3">
        <v>1800</v>
      </c>
      <c r="C7" s="3">
        <v>5400</v>
      </c>
      <c r="D7" s="3" t="s">
        <v>17</v>
      </c>
      <c r="E7" s="3">
        <v>354.2</v>
      </c>
      <c r="F7" s="3">
        <v>306</v>
      </c>
      <c r="G7" s="3">
        <v>376</v>
      </c>
      <c r="H7" s="3">
        <v>28.252433523503999</v>
      </c>
    </row>
    <row r="8" spans="1:8" x14ac:dyDescent="0.25">
      <c r="A8" s="3">
        <v>128</v>
      </c>
      <c r="B8" s="3">
        <v>1800</v>
      </c>
      <c r="C8" s="3">
        <v>5400</v>
      </c>
      <c r="D8" s="3" t="s">
        <v>13</v>
      </c>
      <c r="E8" s="3">
        <v>9541.4</v>
      </c>
      <c r="F8" s="3">
        <v>9494</v>
      </c>
      <c r="G8" s="3">
        <v>9596</v>
      </c>
      <c r="H8" s="3">
        <v>36.8347661862678</v>
      </c>
    </row>
    <row r="9" spans="1:8" x14ac:dyDescent="0.25">
      <c r="A9" s="3">
        <v>128</v>
      </c>
      <c r="B9" s="3">
        <v>1800</v>
      </c>
      <c r="C9" s="3">
        <v>5400</v>
      </c>
      <c r="D9" s="3" t="s">
        <v>11</v>
      </c>
      <c r="E9" s="3">
        <v>9.9356000000000009</v>
      </c>
      <c r="F9" s="3">
        <v>9.5890000000000004</v>
      </c>
      <c r="G9" s="3">
        <v>10.212999999999999</v>
      </c>
      <c r="H9" s="3">
        <v>0.243938106904212</v>
      </c>
    </row>
    <row r="10" spans="1:8" x14ac:dyDescent="0.25">
      <c r="A10" s="3">
        <v>128</v>
      </c>
      <c r="B10" s="3">
        <v>1800</v>
      </c>
      <c r="C10" s="3">
        <v>5400</v>
      </c>
      <c r="D10" s="3" t="s">
        <v>18</v>
      </c>
      <c r="E10" s="3">
        <v>16908.627799999998</v>
      </c>
      <c r="F10" s="3">
        <v>16888.728999999999</v>
      </c>
      <c r="G10" s="3">
        <v>16927.475999999999</v>
      </c>
      <c r="H10" s="3">
        <v>18.270535177004099</v>
      </c>
    </row>
    <row r="11" spans="1:8" x14ac:dyDescent="0.25">
      <c r="A11" s="3">
        <v>128</v>
      </c>
      <c r="B11" s="3">
        <v>1800</v>
      </c>
      <c r="C11" s="3">
        <v>5400</v>
      </c>
      <c r="D11" s="3" t="s">
        <v>14</v>
      </c>
      <c r="E11" s="3">
        <v>364.58300000000003</v>
      </c>
      <c r="F11" s="3">
        <v>363.75099999999998</v>
      </c>
      <c r="G11" s="3">
        <v>365.28199999999998</v>
      </c>
      <c r="H11" s="3">
        <v>0.63068296316713401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2" sqref="A2:H11"/>
    </sheetView>
  </sheetViews>
  <sheetFormatPr defaultRowHeight="15" x14ac:dyDescent="0.25"/>
  <cols>
    <col min="4" max="4" width="59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3">
        <v>140</v>
      </c>
      <c r="B2" s="3">
        <v>1800</v>
      </c>
      <c r="C2" s="3">
        <v>5400</v>
      </c>
      <c r="D2" s="3" t="s">
        <v>8</v>
      </c>
      <c r="E2" s="3">
        <v>40.196399999999997</v>
      </c>
      <c r="F2" s="3">
        <v>35.018000000000001</v>
      </c>
      <c r="G2" s="3">
        <v>50.713000000000001</v>
      </c>
      <c r="H2" s="3">
        <v>6.3059678321412296</v>
      </c>
    </row>
    <row r="3" spans="1:8" x14ac:dyDescent="0.25">
      <c r="A3" s="3">
        <v>140</v>
      </c>
      <c r="B3" s="3">
        <v>1800</v>
      </c>
      <c r="C3" s="3">
        <v>5400</v>
      </c>
      <c r="D3" s="3" t="s">
        <v>15</v>
      </c>
      <c r="E3" s="3">
        <v>0.53180000000000005</v>
      </c>
      <c r="F3" s="3">
        <v>0.47699999999999998</v>
      </c>
      <c r="G3" s="3">
        <v>0.61899999999999999</v>
      </c>
      <c r="H3" s="3">
        <v>5.8589248160392501E-2</v>
      </c>
    </row>
    <row r="4" spans="1:8" x14ac:dyDescent="0.25">
      <c r="A4" s="3">
        <v>140</v>
      </c>
      <c r="B4" s="3">
        <v>1800</v>
      </c>
      <c r="C4" s="3">
        <v>5400</v>
      </c>
      <c r="D4" s="3" t="s">
        <v>16</v>
      </c>
      <c r="E4" s="3">
        <v>36.453000000000003</v>
      </c>
      <c r="F4" s="3">
        <v>34.15</v>
      </c>
      <c r="G4" s="3">
        <v>37.646000000000001</v>
      </c>
      <c r="H4" s="3">
        <v>1.38892530396701</v>
      </c>
    </row>
    <row r="5" spans="1:8" x14ac:dyDescent="0.25">
      <c r="A5" s="3">
        <v>140</v>
      </c>
      <c r="B5" s="3">
        <v>1800</v>
      </c>
      <c r="C5" s="3">
        <v>5400</v>
      </c>
      <c r="D5" s="3" t="s">
        <v>9</v>
      </c>
      <c r="E5" s="3">
        <v>0.12180000000000001</v>
      </c>
      <c r="F5" s="3">
        <v>6.8000000000000005E-2</v>
      </c>
      <c r="G5" s="3">
        <v>0.28999999999999998</v>
      </c>
      <c r="H5" s="3">
        <v>9.4462691047841704E-2</v>
      </c>
    </row>
    <row r="6" spans="1:8" x14ac:dyDescent="0.25">
      <c r="A6" s="3">
        <v>140</v>
      </c>
      <c r="B6" s="3">
        <v>1800</v>
      </c>
      <c r="C6" s="3">
        <v>5400</v>
      </c>
      <c r="D6" s="3" t="s">
        <v>10</v>
      </c>
      <c r="E6" s="3">
        <v>0</v>
      </c>
      <c r="F6" s="3">
        <v>0</v>
      </c>
      <c r="G6" s="3">
        <v>0</v>
      </c>
      <c r="H6" s="3">
        <v>0</v>
      </c>
    </row>
    <row r="7" spans="1:8" x14ac:dyDescent="0.25">
      <c r="A7" s="3">
        <v>140</v>
      </c>
      <c r="B7" s="3">
        <v>1800</v>
      </c>
      <c r="C7" s="3">
        <v>5400</v>
      </c>
      <c r="D7" s="3" t="s">
        <v>17</v>
      </c>
      <c r="E7" s="3">
        <v>423.6</v>
      </c>
      <c r="F7" s="3">
        <v>385</v>
      </c>
      <c r="G7" s="3">
        <v>486</v>
      </c>
      <c r="H7" s="3">
        <v>39.437291996281701</v>
      </c>
    </row>
    <row r="8" spans="1:8" x14ac:dyDescent="0.25">
      <c r="A8" s="3">
        <v>140</v>
      </c>
      <c r="B8" s="3">
        <v>1800</v>
      </c>
      <c r="C8" s="3">
        <v>5400</v>
      </c>
      <c r="D8" s="3" t="s">
        <v>13</v>
      </c>
      <c r="E8" s="3">
        <v>10551.8</v>
      </c>
      <c r="F8" s="3">
        <v>10475</v>
      </c>
      <c r="G8" s="3">
        <v>10605</v>
      </c>
      <c r="H8" s="3">
        <v>51.192772927319297</v>
      </c>
    </row>
    <row r="9" spans="1:8" x14ac:dyDescent="0.25">
      <c r="A9" s="3">
        <v>140</v>
      </c>
      <c r="B9" s="3">
        <v>1800</v>
      </c>
      <c r="C9" s="3">
        <v>5400</v>
      </c>
      <c r="D9" s="3" t="s">
        <v>11</v>
      </c>
      <c r="E9" s="3">
        <v>122.54259999999999</v>
      </c>
      <c r="F9" s="3">
        <v>106.72799999999999</v>
      </c>
      <c r="G9" s="3">
        <v>154.40700000000001</v>
      </c>
      <c r="H9" s="3">
        <v>19.1588646010144</v>
      </c>
    </row>
    <row r="10" spans="1:8" x14ac:dyDescent="0.25">
      <c r="A10" s="3">
        <v>140</v>
      </c>
      <c r="B10" s="3">
        <v>1800</v>
      </c>
      <c r="C10" s="3">
        <v>5400</v>
      </c>
      <c r="D10" s="3" t="s">
        <v>18</v>
      </c>
      <c r="E10" s="3">
        <v>17553.126</v>
      </c>
      <c r="F10" s="3">
        <v>17501.387999999999</v>
      </c>
      <c r="G10" s="3">
        <v>17659.61</v>
      </c>
      <c r="H10" s="3">
        <v>63.989701854878099</v>
      </c>
    </row>
    <row r="11" spans="1:8" x14ac:dyDescent="0.25">
      <c r="A11" s="3">
        <v>140</v>
      </c>
      <c r="B11" s="3">
        <v>1800</v>
      </c>
      <c r="C11" s="3">
        <v>5400</v>
      </c>
      <c r="D11" s="3" t="s">
        <v>14</v>
      </c>
      <c r="E11" s="3">
        <v>482.10379999999998</v>
      </c>
      <c r="F11" s="3">
        <v>465.59300000000002</v>
      </c>
      <c r="G11" s="3">
        <v>512.82799999999997</v>
      </c>
      <c r="H11" s="3">
        <v>18.996769296380702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2" sqref="A2:H11"/>
    </sheetView>
  </sheetViews>
  <sheetFormatPr defaultRowHeight="15" x14ac:dyDescent="0.25"/>
  <cols>
    <col min="4" max="4" width="59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3">
        <v>141</v>
      </c>
      <c r="B2" s="3">
        <v>1800</v>
      </c>
      <c r="C2" s="3">
        <v>5400</v>
      </c>
      <c r="D2" s="3" t="s">
        <v>8</v>
      </c>
      <c r="E2" s="3">
        <v>43.368400000000001</v>
      </c>
      <c r="F2" s="3">
        <v>36.746000000000002</v>
      </c>
      <c r="G2" s="3">
        <v>59.140999999999998</v>
      </c>
      <c r="H2" s="3">
        <v>9.0028056349118195</v>
      </c>
    </row>
    <row r="3" spans="1:8" x14ac:dyDescent="0.25">
      <c r="A3" s="3">
        <v>141</v>
      </c>
      <c r="B3" s="3">
        <v>1800</v>
      </c>
      <c r="C3" s="3">
        <v>5400</v>
      </c>
      <c r="D3" s="3" t="s">
        <v>15</v>
      </c>
      <c r="E3" s="3">
        <v>0.56740000000000002</v>
      </c>
      <c r="F3" s="3">
        <v>0.48699999999999999</v>
      </c>
      <c r="G3" s="3">
        <v>0.76900000000000002</v>
      </c>
      <c r="H3" s="3">
        <v>0.115227166935579</v>
      </c>
    </row>
    <row r="4" spans="1:8" x14ac:dyDescent="0.25">
      <c r="A4" s="3">
        <v>141</v>
      </c>
      <c r="B4" s="3">
        <v>1800</v>
      </c>
      <c r="C4" s="3">
        <v>5400</v>
      </c>
      <c r="D4" s="3" t="s">
        <v>16</v>
      </c>
      <c r="E4" s="3">
        <v>35.8476</v>
      </c>
      <c r="F4" s="3">
        <v>32.581000000000003</v>
      </c>
      <c r="G4" s="3">
        <v>37.322000000000003</v>
      </c>
      <c r="H4" s="3">
        <v>1.87373271839931</v>
      </c>
    </row>
    <row r="5" spans="1:8" x14ac:dyDescent="0.25">
      <c r="A5" s="3">
        <v>141</v>
      </c>
      <c r="B5" s="3">
        <v>1800</v>
      </c>
      <c r="C5" s="3">
        <v>5400</v>
      </c>
      <c r="D5" s="3" t="s">
        <v>9</v>
      </c>
      <c r="E5" s="3">
        <v>0.33639999999999998</v>
      </c>
      <c r="F5" s="3">
        <v>0.28000000000000003</v>
      </c>
      <c r="G5" s="3">
        <v>0.39200000000000002</v>
      </c>
      <c r="H5" s="3">
        <v>5.3388200943653902E-2</v>
      </c>
    </row>
    <row r="6" spans="1:8" x14ac:dyDescent="0.25">
      <c r="A6" s="3">
        <v>141</v>
      </c>
      <c r="B6" s="3">
        <v>1800</v>
      </c>
      <c r="C6" s="3">
        <v>5400</v>
      </c>
      <c r="D6" s="3" t="s">
        <v>10</v>
      </c>
      <c r="E6" s="3">
        <v>1.4</v>
      </c>
      <c r="F6" s="3">
        <v>1</v>
      </c>
      <c r="G6" s="3">
        <v>3</v>
      </c>
      <c r="H6" s="3">
        <v>0.89442719099991497</v>
      </c>
    </row>
    <row r="7" spans="1:8" x14ac:dyDescent="0.25">
      <c r="A7" s="3">
        <v>141</v>
      </c>
      <c r="B7" s="3">
        <v>1800</v>
      </c>
      <c r="C7" s="3">
        <v>5400</v>
      </c>
      <c r="D7" s="3" t="s">
        <v>17</v>
      </c>
      <c r="E7" s="3">
        <v>458.6</v>
      </c>
      <c r="F7" s="3">
        <v>409</v>
      </c>
      <c r="G7" s="3">
        <v>569</v>
      </c>
      <c r="H7" s="3">
        <v>64.755694730270505</v>
      </c>
    </row>
    <row r="8" spans="1:8" x14ac:dyDescent="0.25">
      <c r="A8" s="3">
        <v>141</v>
      </c>
      <c r="B8" s="3">
        <v>1800</v>
      </c>
      <c r="C8" s="3">
        <v>5400</v>
      </c>
      <c r="D8" s="3" t="s">
        <v>13</v>
      </c>
      <c r="E8" s="3">
        <v>10531.6</v>
      </c>
      <c r="F8" s="3">
        <v>10397</v>
      </c>
      <c r="G8" s="3">
        <v>10609</v>
      </c>
      <c r="H8" s="3">
        <v>84.088049091484507</v>
      </c>
    </row>
    <row r="9" spans="1:8" x14ac:dyDescent="0.25">
      <c r="A9" s="3">
        <v>141</v>
      </c>
      <c r="B9" s="3">
        <v>1800</v>
      </c>
      <c r="C9" s="3">
        <v>5400</v>
      </c>
      <c r="D9" s="3" t="s">
        <v>11</v>
      </c>
      <c r="E9" s="3">
        <v>132.37639999999999</v>
      </c>
      <c r="F9" s="3">
        <v>112.065</v>
      </c>
      <c r="G9" s="3">
        <v>180.15100000000001</v>
      </c>
      <c r="H9" s="3">
        <v>27.315145154291098</v>
      </c>
    </row>
    <row r="10" spans="1:8" x14ac:dyDescent="0.25">
      <c r="A10" s="3">
        <v>141</v>
      </c>
      <c r="B10" s="3">
        <v>1800</v>
      </c>
      <c r="C10" s="3">
        <v>5400</v>
      </c>
      <c r="D10" s="3" t="s">
        <v>18</v>
      </c>
      <c r="E10" s="3">
        <v>17719.4696</v>
      </c>
      <c r="F10" s="3">
        <v>17629.740000000002</v>
      </c>
      <c r="G10" s="3">
        <v>17826.199000000001</v>
      </c>
      <c r="H10" s="3">
        <v>83.488907600487394</v>
      </c>
    </row>
    <row r="11" spans="1:8" x14ac:dyDescent="0.25">
      <c r="A11" s="3">
        <v>141</v>
      </c>
      <c r="B11" s="3">
        <v>1800</v>
      </c>
      <c r="C11" s="3">
        <v>5400</v>
      </c>
      <c r="D11" s="3" t="s">
        <v>14</v>
      </c>
      <c r="E11" s="3">
        <v>495.40539999999999</v>
      </c>
      <c r="F11" s="3">
        <v>475.07299999999998</v>
      </c>
      <c r="G11" s="3">
        <v>541.10699999999997</v>
      </c>
      <c r="H11" s="3">
        <v>26.3968292092047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sqref="A1:H12"/>
    </sheetView>
  </sheetViews>
  <sheetFormatPr defaultRowHeight="15" x14ac:dyDescent="0.25"/>
  <cols>
    <col min="4" max="4" width="64.28515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3">
        <v>129</v>
      </c>
      <c r="B2" s="3">
        <v>1800</v>
      </c>
      <c r="C2" s="3">
        <v>5400</v>
      </c>
      <c r="D2" s="3" t="s">
        <v>8</v>
      </c>
      <c r="E2" s="3">
        <v>3.5461999999999998</v>
      </c>
      <c r="F2" s="3">
        <v>3.3540000000000001</v>
      </c>
      <c r="G2" s="3">
        <v>3.6970000000000001</v>
      </c>
      <c r="H2" s="3">
        <v>0.132694008907703</v>
      </c>
    </row>
    <row r="3" spans="1:8" x14ac:dyDescent="0.25">
      <c r="A3" s="3">
        <v>129</v>
      </c>
      <c r="B3" s="3">
        <v>1800</v>
      </c>
      <c r="C3" s="3">
        <v>5400</v>
      </c>
      <c r="D3" s="3" t="s">
        <v>15</v>
      </c>
      <c r="E3" s="3">
        <v>1.2800000000000001E-2</v>
      </c>
      <c r="F3" s="3">
        <v>0.01</v>
      </c>
      <c r="G3" s="3">
        <v>1.7000000000000001E-2</v>
      </c>
      <c r="H3" s="3">
        <v>2.77488738510233E-3</v>
      </c>
    </row>
    <row r="4" spans="1:8" x14ac:dyDescent="0.25">
      <c r="A4" s="3">
        <v>129</v>
      </c>
      <c r="B4" s="3">
        <v>1800</v>
      </c>
      <c r="C4" s="3">
        <v>5400</v>
      </c>
      <c r="D4" s="3" t="s">
        <v>16</v>
      </c>
      <c r="E4" s="3">
        <v>46.241199999999999</v>
      </c>
      <c r="F4" s="3">
        <v>46.183</v>
      </c>
      <c r="G4" s="3">
        <v>46.298999999999999</v>
      </c>
      <c r="H4" s="3">
        <v>4.53784089636921E-2</v>
      </c>
    </row>
    <row r="5" spans="1:8" x14ac:dyDescent="0.25">
      <c r="A5" s="3">
        <v>129</v>
      </c>
      <c r="B5" s="3">
        <v>1800</v>
      </c>
      <c r="C5" s="3">
        <v>5400</v>
      </c>
      <c r="D5" s="3" t="s">
        <v>9</v>
      </c>
      <c r="E5" s="3">
        <v>2.2599999999999999E-2</v>
      </c>
      <c r="F5" s="3">
        <v>1.7000000000000001E-2</v>
      </c>
      <c r="G5" s="3">
        <v>2.8000000000000001E-2</v>
      </c>
      <c r="H5" s="3">
        <v>4.2190046219457997E-3</v>
      </c>
    </row>
    <row r="6" spans="1:8" x14ac:dyDescent="0.25">
      <c r="A6" s="3">
        <v>129</v>
      </c>
      <c r="B6" s="3">
        <v>1800</v>
      </c>
      <c r="C6" s="3">
        <v>5400</v>
      </c>
      <c r="D6" s="3" t="s">
        <v>10</v>
      </c>
      <c r="E6" s="3">
        <v>0</v>
      </c>
      <c r="F6" s="3">
        <v>0</v>
      </c>
      <c r="G6" s="3">
        <v>0</v>
      </c>
      <c r="H6" s="3">
        <v>0</v>
      </c>
    </row>
    <row r="7" spans="1:8" x14ac:dyDescent="0.25">
      <c r="A7" s="3">
        <v>129</v>
      </c>
      <c r="B7" s="3">
        <v>1800</v>
      </c>
      <c r="C7" s="3">
        <v>5400</v>
      </c>
      <c r="D7" s="3" t="s">
        <v>17</v>
      </c>
      <c r="E7" s="3">
        <v>401</v>
      </c>
      <c r="F7" s="3">
        <v>362</v>
      </c>
      <c r="G7" s="3">
        <v>423</v>
      </c>
      <c r="H7" s="3">
        <v>23.355941428253299</v>
      </c>
    </row>
    <row r="8" spans="1:8" x14ac:dyDescent="0.25">
      <c r="A8" s="3">
        <v>129</v>
      </c>
      <c r="B8" s="3">
        <v>1800</v>
      </c>
      <c r="C8" s="3">
        <v>5400</v>
      </c>
      <c r="D8" s="3" t="s">
        <v>13</v>
      </c>
      <c r="E8" s="3">
        <v>10312</v>
      </c>
      <c r="F8" s="3">
        <v>10262</v>
      </c>
      <c r="G8" s="3">
        <v>10352</v>
      </c>
      <c r="H8" s="3">
        <v>33.815676837821798</v>
      </c>
    </row>
    <row r="9" spans="1:8" x14ac:dyDescent="0.25">
      <c r="A9" s="3">
        <v>129</v>
      </c>
      <c r="B9" s="3">
        <v>1800</v>
      </c>
      <c r="C9" s="3">
        <v>5400</v>
      </c>
      <c r="D9" s="3" t="s">
        <v>11</v>
      </c>
      <c r="E9" s="3">
        <v>10.552199999999999</v>
      </c>
      <c r="F9" s="3">
        <v>9.9990000000000006</v>
      </c>
      <c r="G9" s="3">
        <v>11.021000000000001</v>
      </c>
      <c r="H9" s="3">
        <v>0.39706007102199298</v>
      </c>
    </row>
    <row r="10" spans="1:8" x14ac:dyDescent="0.25">
      <c r="A10" s="3">
        <v>129</v>
      </c>
      <c r="B10" s="3">
        <v>1800</v>
      </c>
      <c r="C10" s="3">
        <v>5400</v>
      </c>
      <c r="D10" s="3" t="s">
        <v>18</v>
      </c>
      <c r="E10" s="3">
        <v>19660.026600000001</v>
      </c>
      <c r="F10" s="3">
        <v>19626.539000000001</v>
      </c>
      <c r="G10" s="3">
        <v>19720.256000000001</v>
      </c>
      <c r="H10" s="3">
        <v>40.745665379663201</v>
      </c>
    </row>
    <row r="11" spans="1:8" x14ac:dyDescent="0.25">
      <c r="A11" s="3">
        <v>129</v>
      </c>
      <c r="B11" s="3">
        <v>1800</v>
      </c>
      <c r="C11" s="3">
        <v>5400</v>
      </c>
      <c r="D11" s="3" t="s">
        <v>14</v>
      </c>
      <c r="E11" s="3">
        <v>425.16640000000001</v>
      </c>
      <c r="F11" s="3">
        <v>424.18700000000001</v>
      </c>
      <c r="G11" s="3">
        <v>427.00700000000001</v>
      </c>
      <c r="H11" s="3">
        <v>1.22532477329492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sqref="A1:H12"/>
    </sheetView>
  </sheetViews>
  <sheetFormatPr defaultRowHeight="15" x14ac:dyDescent="0.25"/>
  <cols>
    <col min="4" max="4" width="63.5703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3">
        <v>130</v>
      </c>
      <c r="B2" s="3">
        <v>1800</v>
      </c>
      <c r="C2" s="3">
        <v>5400</v>
      </c>
      <c r="D2" s="3" t="s">
        <v>8</v>
      </c>
      <c r="E2" s="3">
        <v>3.2229999999999999</v>
      </c>
      <c r="F2" s="3">
        <v>3.044</v>
      </c>
      <c r="G2" s="3">
        <v>3.34</v>
      </c>
      <c r="H2" s="3">
        <v>0.120863559437916</v>
      </c>
    </row>
    <row r="3" spans="1:8" x14ac:dyDescent="0.25">
      <c r="A3" s="3">
        <v>130</v>
      </c>
      <c r="B3" s="3">
        <v>1800</v>
      </c>
      <c r="C3" s="3">
        <v>5400</v>
      </c>
      <c r="D3" s="3" t="s">
        <v>15</v>
      </c>
      <c r="E3" s="3">
        <v>1.06E-2</v>
      </c>
      <c r="F3" s="3">
        <v>8.0000000000000002E-3</v>
      </c>
      <c r="G3" s="3">
        <v>1.4E-2</v>
      </c>
      <c r="H3" s="3">
        <v>2.1908902300206701E-3</v>
      </c>
    </row>
    <row r="4" spans="1:8" x14ac:dyDescent="0.25">
      <c r="A4" s="3">
        <v>130</v>
      </c>
      <c r="B4" s="3">
        <v>1800</v>
      </c>
      <c r="C4" s="3">
        <v>5400</v>
      </c>
      <c r="D4" s="3" t="s">
        <v>16</v>
      </c>
      <c r="E4" s="3">
        <v>46.445799999999998</v>
      </c>
      <c r="F4" s="3">
        <v>46.384</v>
      </c>
      <c r="G4" s="3">
        <v>46.523000000000003</v>
      </c>
      <c r="H4" s="3">
        <v>5.2817610699405E-2</v>
      </c>
    </row>
    <row r="5" spans="1:8" x14ac:dyDescent="0.25">
      <c r="A5" s="3">
        <v>130</v>
      </c>
      <c r="B5" s="3">
        <v>1800</v>
      </c>
      <c r="C5" s="3">
        <v>5400</v>
      </c>
      <c r="D5" s="3" t="s">
        <v>9</v>
      </c>
      <c r="E5" s="3">
        <v>5.7999999999999996E-3</v>
      </c>
      <c r="F5" s="3">
        <v>3.0000000000000001E-3</v>
      </c>
      <c r="G5" s="3">
        <v>0.01</v>
      </c>
      <c r="H5" s="3">
        <v>2.94957624075052E-3</v>
      </c>
    </row>
    <row r="6" spans="1:8" x14ac:dyDescent="0.25">
      <c r="A6" s="3">
        <v>130</v>
      </c>
      <c r="B6" s="3">
        <v>1800</v>
      </c>
      <c r="C6" s="3">
        <v>5400</v>
      </c>
      <c r="D6" s="3" t="s">
        <v>10</v>
      </c>
      <c r="E6" s="3">
        <v>0</v>
      </c>
      <c r="F6" s="3">
        <v>0</v>
      </c>
      <c r="G6" s="3">
        <v>0</v>
      </c>
      <c r="H6" s="3">
        <v>0</v>
      </c>
    </row>
    <row r="7" spans="1:8" x14ac:dyDescent="0.25">
      <c r="A7" s="3">
        <v>130</v>
      </c>
      <c r="B7" s="3">
        <v>1800</v>
      </c>
      <c r="C7" s="3">
        <v>5400</v>
      </c>
      <c r="D7" s="3" t="s">
        <v>17</v>
      </c>
      <c r="E7" s="3">
        <v>385.2</v>
      </c>
      <c r="F7" s="3">
        <v>341</v>
      </c>
      <c r="G7" s="3">
        <v>417</v>
      </c>
      <c r="H7" s="3">
        <v>28.6565873753316</v>
      </c>
    </row>
    <row r="8" spans="1:8" x14ac:dyDescent="0.25">
      <c r="A8" s="3">
        <v>130</v>
      </c>
      <c r="B8" s="3">
        <v>1800</v>
      </c>
      <c r="C8" s="3">
        <v>5400</v>
      </c>
      <c r="D8" s="3" t="s">
        <v>13</v>
      </c>
      <c r="E8" s="3">
        <v>9925</v>
      </c>
      <c r="F8" s="3">
        <v>9868</v>
      </c>
      <c r="G8" s="3">
        <v>9972</v>
      </c>
      <c r="H8" s="3">
        <v>39.949968710876398</v>
      </c>
    </row>
    <row r="9" spans="1:8" x14ac:dyDescent="0.25">
      <c r="A9" s="3">
        <v>130</v>
      </c>
      <c r="B9" s="3">
        <v>1800</v>
      </c>
      <c r="C9" s="3">
        <v>5400</v>
      </c>
      <c r="D9" s="3" t="s">
        <v>11</v>
      </c>
      <c r="E9" s="3">
        <v>9.2295999999999996</v>
      </c>
      <c r="F9" s="3">
        <v>8.734</v>
      </c>
      <c r="G9" s="3">
        <v>9.56</v>
      </c>
      <c r="H9" s="3">
        <v>0.33388066730492</v>
      </c>
    </row>
    <row r="10" spans="1:8" x14ac:dyDescent="0.25">
      <c r="A10" s="3">
        <v>130</v>
      </c>
      <c r="B10" s="3">
        <v>1800</v>
      </c>
      <c r="C10" s="3">
        <v>5400</v>
      </c>
      <c r="D10" s="3" t="s">
        <v>18</v>
      </c>
      <c r="E10" s="3">
        <v>18773.878400000001</v>
      </c>
      <c r="F10" s="3">
        <v>18738.446</v>
      </c>
      <c r="G10" s="3">
        <v>18841.060000000001</v>
      </c>
      <c r="H10" s="3">
        <v>42.184293444242599</v>
      </c>
    </row>
    <row r="11" spans="1:8" x14ac:dyDescent="0.25">
      <c r="A11" s="3">
        <v>130</v>
      </c>
      <c r="B11" s="3">
        <v>1800</v>
      </c>
      <c r="C11" s="3">
        <v>5400</v>
      </c>
      <c r="D11" s="3" t="s">
        <v>14</v>
      </c>
      <c r="E11" s="3">
        <v>404.21019999999999</v>
      </c>
      <c r="F11" s="3">
        <v>403.12</v>
      </c>
      <c r="G11" s="3">
        <v>405.69499999999999</v>
      </c>
      <c r="H11" s="3">
        <v>0.94418997031575103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2" sqref="A2:H11"/>
    </sheetView>
  </sheetViews>
  <sheetFormatPr defaultRowHeight="15" x14ac:dyDescent="0.25"/>
  <cols>
    <col min="4" max="4" width="5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3">
        <v>131</v>
      </c>
      <c r="B2" s="3">
        <v>1800</v>
      </c>
      <c r="C2" s="3">
        <v>5400</v>
      </c>
      <c r="D2" s="3" t="s">
        <v>8</v>
      </c>
      <c r="E2" s="3">
        <v>7.8204000000000002</v>
      </c>
      <c r="F2" s="3">
        <v>6.6719999999999997</v>
      </c>
      <c r="G2" s="3">
        <v>8.4580000000000002</v>
      </c>
      <c r="H2" s="3">
        <v>0.77322590489454601</v>
      </c>
    </row>
    <row r="3" spans="1:8" x14ac:dyDescent="0.25">
      <c r="A3" s="3">
        <v>131</v>
      </c>
      <c r="B3" s="3">
        <v>1800</v>
      </c>
      <c r="C3" s="3">
        <v>5400</v>
      </c>
      <c r="D3" s="3" t="s">
        <v>15</v>
      </c>
      <c r="E3" s="3">
        <v>7.4399999999999994E-2</v>
      </c>
      <c r="F3" s="3">
        <v>4.5999999999999999E-2</v>
      </c>
      <c r="G3" s="3">
        <v>9.0999999999999998E-2</v>
      </c>
      <c r="H3" s="3">
        <v>1.86895692834264E-2</v>
      </c>
    </row>
    <row r="4" spans="1:8" x14ac:dyDescent="0.25">
      <c r="A4" s="3">
        <v>131</v>
      </c>
      <c r="B4" s="3">
        <v>1800</v>
      </c>
      <c r="C4" s="3">
        <v>5400</v>
      </c>
      <c r="D4" s="3" t="s">
        <v>16</v>
      </c>
      <c r="E4" s="3">
        <v>43.597799999999999</v>
      </c>
      <c r="F4" s="3">
        <v>43.381999999999998</v>
      </c>
      <c r="G4" s="3">
        <v>43.968000000000004</v>
      </c>
      <c r="H4" s="3">
        <v>0.24820999174114</v>
      </c>
    </row>
    <row r="5" spans="1:8" x14ac:dyDescent="0.25">
      <c r="A5" s="3">
        <v>131</v>
      </c>
      <c r="B5" s="3">
        <v>1800</v>
      </c>
      <c r="C5" s="3">
        <v>5400</v>
      </c>
      <c r="D5" s="3" t="s">
        <v>9</v>
      </c>
      <c r="E5" s="3">
        <v>2.2599999999999999E-2</v>
      </c>
      <c r="F5" s="3">
        <v>1.7000000000000001E-2</v>
      </c>
      <c r="G5" s="3">
        <v>2.8000000000000001E-2</v>
      </c>
      <c r="H5" s="3">
        <v>4.2190046219457902E-3</v>
      </c>
    </row>
    <row r="6" spans="1:8" x14ac:dyDescent="0.25">
      <c r="A6" s="3">
        <v>131</v>
      </c>
      <c r="B6" s="3">
        <v>1800</v>
      </c>
      <c r="C6" s="3">
        <v>5400</v>
      </c>
      <c r="D6" s="3" t="s">
        <v>10</v>
      </c>
      <c r="E6" s="3">
        <v>0</v>
      </c>
      <c r="F6" s="3">
        <v>0</v>
      </c>
      <c r="G6" s="3">
        <v>0</v>
      </c>
      <c r="H6" s="3">
        <v>0</v>
      </c>
    </row>
    <row r="7" spans="1:8" x14ac:dyDescent="0.25">
      <c r="A7" s="3">
        <v>131</v>
      </c>
      <c r="B7" s="3">
        <v>1800</v>
      </c>
      <c r="C7" s="3">
        <v>5400</v>
      </c>
      <c r="D7" s="3" t="s">
        <v>17</v>
      </c>
      <c r="E7" s="3">
        <v>369.8</v>
      </c>
      <c r="F7" s="3">
        <v>336</v>
      </c>
      <c r="G7" s="3">
        <v>384</v>
      </c>
      <c r="H7" s="3">
        <v>19.292485583770901</v>
      </c>
    </row>
    <row r="8" spans="1:8" ht="30" x14ac:dyDescent="0.25">
      <c r="A8" s="3">
        <v>131</v>
      </c>
      <c r="B8" s="3">
        <v>1800</v>
      </c>
      <c r="C8" s="3">
        <v>5400</v>
      </c>
      <c r="D8" s="3" t="s">
        <v>13</v>
      </c>
      <c r="E8" s="3">
        <v>9508.6</v>
      </c>
      <c r="F8" s="3">
        <v>9472</v>
      </c>
      <c r="G8" s="3">
        <v>9539</v>
      </c>
      <c r="H8" s="3">
        <v>28.413025182071301</v>
      </c>
    </row>
    <row r="9" spans="1:8" x14ac:dyDescent="0.25">
      <c r="A9" s="3">
        <v>131</v>
      </c>
      <c r="B9" s="3">
        <v>1800</v>
      </c>
      <c r="C9" s="3">
        <v>5400</v>
      </c>
      <c r="D9" s="3" t="s">
        <v>11</v>
      </c>
      <c r="E9" s="3">
        <v>21.462199999999999</v>
      </c>
      <c r="F9" s="3">
        <v>18.265999999999998</v>
      </c>
      <c r="G9" s="3">
        <v>23.202000000000002</v>
      </c>
      <c r="H9" s="3">
        <v>2.1556950619231601</v>
      </c>
    </row>
    <row r="10" spans="1:8" x14ac:dyDescent="0.25">
      <c r="A10" s="3">
        <v>131</v>
      </c>
      <c r="B10" s="3">
        <v>1800</v>
      </c>
      <c r="C10" s="3">
        <v>5400</v>
      </c>
      <c r="D10" s="3" t="s">
        <v>18</v>
      </c>
      <c r="E10" s="3">
        <v>17242.559000000001</v>
      </c>
      <c r="F10" s="3">
        <v>17214.405999999999</v>
      </c>
      <c r="G10" s="3">
        <v>17283.669999999998</v>
      </c>
      <c r="H10" s="3">
        <v>26.989619134805299</v>
      </c>
    </row>
    <row r="11" spans="1:8" x14ac:dyDescent="0.25">
      <c r="A11" s="3">
        <v>131</v>
      </c>
      <c r="B11" s="3">
        <v>1800</v>
      </c>
      <c r="C11" s="3">
        <v>5400</v>
      </c>
      <c r="D11" s="3" t="s">
        <v>14</v>
      </c>
      <c r="E11" s="3">
        <v>395.50439999999998</v>
      </c>
      <c r="F11" s="3">
        <v>391.52300000000002</v>
      </c>
      <c r="G11" s="3">
        <v>398.30599999999998</v>
      </c>
      <c r="H11" s="3">
        <v>2.7311897224365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2" sqref="A2:H11"/>
    </sheetView>
  </sheetViews>
  <sheetFormatPr defaultRowHeight="15" x14ac:dyDescent="0.25"/>
  <cols>
    <col min="4" max="4" width="63.5703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3">
        <v>132</v>
      </c>
      <c r="B2" s="3">
        <v>1800</v>
      </c>
      <c r="C2" s="3">
        <v>5400</v>
      </c>
      <c r="D2" s="3" t="s">
        <v>8</v>
      </c>
      <c r="E2" s="3">
        <v>11.0616</v>
      </c>
      <c r="F2" s="3">
        <v>7.5410000000000004</v>
      </c>
      <c r="G2" s="3">
        <v>14.605</v>
      </c>
      <c r="H2" s="3">
        <v>2.67641697050365</v>
      </c>
    </row>
    <row r="3" spans="1:8" x14ac:dyDescent="0.25">
      <c r="A3" s="3">
        <v>132</v>
      </c>
      <c r="B3" s="3">
        <v>1800</v>
      </c>
      <c r="C3" s="3">
        <v>5400</v>
      </c>
      <c r="D3" s="3" t="s">
        <v>15</v>
      </c>
      <c r="E3" s="3">
        <v>0.17660000000000001</v>
      </c>
      <c r="F3" s="3">
        <v>7.1999999999999995E-2</v>
      </c>
      <c r="G3" s="3">
        <v>0.316</v>
      </c>
      <c r="H3" s="3">
        <v>9.1936391053815E-2</v>
      </c>
    </row>
    <row r="4" spans="1:8" x14ac:dyDescent="0.25">
      <c r="A4" s="3">
        <v>132</v>
      </c>
      <c r="B4" s="3">
        <v>1800</v>
      </c>
      <c r="C4" s="3">
        <v>5400</v>
      </c>
      <c r="D4" s="3" t="s">
        <v>16</v>
      </c>
      <c r="E4" s="3">
        <v>42.6554</v>
      </c>
      <c r="F4" s="3">
        <v>41.652999999999999</v>
      </c>
      <c r="G4" s="3">
        <v>43.683</v>
      </c>
      <c r="H4" s="3">
        <v>0.76661483158091104</v>
      </c>
    </row>
    <row r="5" spans="1:8" x14ac:dyDescent="0.25">
      <c r="A5" s="3">
        <v>132</v>
      </c>
      <c r="B5" s="3">
        <v>1800</v>
      </c>
      <c r="C5" s="3">
        <v>5400</v>
      </c>
      <c r="D5" s="3" t="s">
        <v>9</v>
      </c>
      <c r="E5" s="3">
        <v>6.4000000000000003E-3</v>
      </c>
      <c r="F5" s="3">
        <v>3.0000000000000001E-3</v>
      </c>
      <c r="G5" s="3">
        <v>1.0999999999999999E-2</v>
      </c>
      <c r="H5" s="3">
        <v>3.2093613071762402E-3</v>
      </c>
    </row>
    <row r="6" spans="1:8" x14ac:dyDescent="0.25">
      <c r="A6" s="3">
        <v>132</v>
      </c>
      <c r="B6" s="3">
        <v>1800</v>
      </c>
      <c r="C6" s="3">
        <v>5400</v>
      </c>
      <c r="D6" s="3" t="s">
        <v>10</v>
      </c>
      <c r="E6" s="3">
        <v>0</v>
      </c>
      <c r="F6" s="3">
        <v>0</v>
      </c>
      <c r="G6" s="3">
        <v>0</v>
      </c>
      <c r="H6" s="3">
        <v>0</v>
      </c>
    </row>
    <row r="7" spans="1:8" x14ac:dyDescent="0.25">
      <c r="A7" s="3">
        <v>132</v>
      </c>
      <c r="B7" s="3">
        <v>1800</v>
      </c>
      <c r="C7" s="3">
        <v>5400</v>
      </c>
      <c r="D7" s="3" t="s">
        <v>17</v>
      </c>
      <c r="E7" s="3">
        <v>409.2</v>
      </c>
      <c r="F7" s="3">
        <v>356</v>
      </c>
      <c r="G7" s="3">
        <v>442</v>
      </c>
      <c r="H7" s="3">
        <v>32.828341414089302</v>
      </c>
    </row>
    <row r="8" spans="1:8" x14ac:dyDescent="0.25">
      <c r="A8" s="3">
        <v>132</v>
      </c>
      <c r="B8" s="3">
        <v>1800</v>
      </c>
      <c r="C8" s="3">
        <v>5400</v>
      </c>
      <c r="D8" s="3" t="s">
        <v>13</v>
      </c>
      <c r="E8" s="3">
        <v>10386.6</v>
      </c>
      <c r="F8" s="3">
        <v>10331</v>
      </c>
      <c r="G8" s="3">
        <v>10439</v>
      </c>
      <c r="H8" s="3">
        <v>39.500632906472703</v>
      </c>
    </row>
    <row r="9" spans="1:8" x14ac:dyDescent="0.25">
      <c r="A9" s="3">
        <v>132</v>
      </c>
      <c r="B9" s="3">
        <v>1800</v>
      </c>
      <c r="C9" s="3">
        <v>5400</v>
      </c>
      <c r="D9" s="3" t="s">
        <v>11</v>
      </c>
      <c r="E9" s="3">
        <v>33.162599999999998</v>
      </c>
      <c r="F9" s="3">
        <v>22.661999999999999</v>
      </c>
      <c r="G9" s="3">
        <v>43.756</v>
      </c>
      <c r="H9" s="3">
        <v>7.9824179795347501</v>
      </c>
    </row>
    <row r="10" spans="1:8" x14ac:dyDescent="0.25">
      <c r="A10" s="3">
        <v>132</v>
      </c>
      <c r="B10" s="3">
        <v>1800</v>
      </c>
      <c r="C10" s="3">
        <v>5400</v>
      </c>
      <c r="D10" s="3" t="s">
        <v>18</v>
      </c>
      <c r="E10" s="3">
        <v>18804.970799999999</v>
      </c>
      <c r="F10" s="3">
        <v>18756.556</v>
      </c>
      <c r="G10" s="3">
        <v>18829.696</v>
      </c>
      <c r="H10" s="3">
        <v>32.774384292366598</v>
      </c>
    </row>
    <row r="11" spans="1:8" x14ac:dyDescent="0.25">
      <c r="A11" s="3">
        <v>132</v>
      </c>
      <c r="B11" s="3">
        <v>1800</v>
      </c>
      <c r="C11" s="3">
        <v>5400</v>
      </c>
      <c r="D11" s="3" t="s">
        <v>14</v>
      </c>
      <c r="E11" s="3">
        <v>440.96960000000001</v>
      </c>
      <c r="F11" s="3">
        <v>431.053</v>
      </c>
      <c r="G11" s="3">
        <v>451.94299999999998</v>
      </c>
      <c r="H11" s="3">
        <v>7.92742917344634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Alt3_AM</vt:lpstr>
      <vt:lpstr>Alt3_PM</vt:lpstr>
      <vt:lpstr>Add_Lanes_AM</vt:lpstr>
      <vt:lpstr>Add_Lanes_PM</vt:lpstr>
      <vt:lpstr>Alt2_AM</vt:lpstr>
      <vt:lpstr>Alt2_PM</vt:lpstr>
      <vt:lpstr>Alt4_AM</vt:lpstr>
      <vt:lpstr>Alt4_PM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2014-07-24T22:24:21Z</dcterms:modified>
</cp:coreProperties>
</file>